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1aC'!$A$1:$I$49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<sst xmlns="http://schemas.openxmlformats.org/spreadsheetml/2006/main" count="132" uniqueCount="64">
  <si>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</si>
  <si>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</si>
  <si>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</si>
  <si>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</si>
  <si>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</si>
  <si>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</si>
  <si>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</si>
  <si>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</si>
  <si>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</si>
  <si>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</si>
  <si>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</si>
  <si>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</si>
  <si>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</si>
  <si>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</si>
  <si>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</si>
  <si>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</si>
  <si>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</si>
  <si>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</si>
  <si>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</si>
  <si>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</si>
  <si>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</si>
  <si>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</si>
  <si>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</si>
  <si>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</si>
  <si>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</si>
  <si>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</si>
  <si>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</si>
  <si>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</si>
  <si>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</si>
  <si>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</si>
  <si>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-</t>
  </si>
  <si>
    <t>2a DIVISIÓ FEMENINA B</t>
  </si>
  <si>
    <t>PENEDÈS</t>
  </si>
  <si>
    <t>STRIKECAT</t>
  </si>
  <si>
    <t>NOU BOWLING</t>
  </si>
  <si>
    <t>TERRASSA</t>
  </si>
  <si>
    <t>SPEED</t>
  </si>
  <si>
    <t>ELISABETH CAYUELA PUNZANO</t>
  </si>
  <si>
    <t>ISABEL PUNZANO SÁNCHEZ</t>
  </si>
  <si>
    <t>LAIA BATLLE URGELL</t>
  </si>
  <si>
    <t>MERCÈ SOLÉ SIMÓ</t>
  </si>
  <si>
    <t>SARA MUÑOZ FERREZUELO</t>
  </si>
  <si>
    <t>M. JESÚS AMICE RÍOS</t>
  </si>
  <si>
    <t>BINVENIDA DÍAZ RÓDENAS</t>
  </si>
  <si>
    <t>LAURA CENDON MUNUERA</t>
  </si>
  <si>
    <t>CARLA FUSTER PÉREZ</t>
  </si>
  <si>
    <t>MONTSERRAT SÁNCHEZ RODRÍGUEZ</t>
  </si>
  <si>
    <t>GEMMA GARCÍA ALBIÑANA</t>
  </si>
  <si>
    <t>ROSA M. VILA JUANEDA</t>
  </si>
  <si>
    <t>SUSANNA LLAONA SINTES</t>
  </si>
  <si>
    <t>IRENE MOLERA TERUEL</t>
  </si>
  <si>
    <t>M. JOSÉ GARCÍA MERLO</t>
  </si>
  <si>
    <t>FRANCISCA MELÉNDEZ BÉJAR</t>
  </si>
  <si>
    <t>MONTSERRAT CALDERÓN ÁLVARO</t>
  </si>
  <si>
    <t>ELSA DEVESA ENGUIU</t>
  </si>
  <si>
    <t>NICOLE DULPERS</t>
  </si>
  <si>
    <t>SERAFINA MOLINA LÓPEZ</t>
  </si>
  <si>
    <t>NOELIA RASTRERO MEDIAN</t>
  </si>
  <si>
    <t>9-gen-11</t>
  </si>
  <si>
    <t>ANA PUIG CALVACHE</t>
  </si>
  <si>
    <t>MARIA TORTOSA MONTOYO</t>
  </si>
  <si>
    <t>JULIYA LUSHNYTSKA</t>
  </si>
  <si>
    <t>CARMEN CARNEIRO SÁNCHEZ</t>
  </si>
  <si>
    <t>ANDREA RODRÍGUEZ HERNÁNDEZ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</si>
</sst>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40489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32</v>
      </c>
      <c r="D9" s="20"/>
      <c r="E9" s="11">
        <v>6</v>
      </c>
      <c r="G9" s="9" t="s">
        <v>33</v>
      </c>
      <c r="I9" s="11">
        <v>4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3</v>
      </c>
      <c r="F11" s="11"/>
      <c r="G11" s="9" t="s">
        <v>35</v>
      </c>
      <c r="I11" s="11">
        <v>7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36</v>
      </c>
      <c r="E13" s="11">
        <v>10</v>
      </c>
      <c r="F13" s="11"/>
      <c r="G13" s="9" t="s">
        <v>30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SPEED</v>
      </c>
      <c r="E15" s="11">
        <v>3</v>
      </c>
      <c r="F15" s="11"/>
      <c r="G15" s="9" t="str">
        <f>G11</f>
        <v>TERRASSA</v>
      </c>
      <c r="I15" s="11">
        <v>7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PENEDÈS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STRIKECAT</v>
      </c>
      <c r="E19" s="11">
        <v>1</v>
      </c>
      <c r="F19" s="11"/>
      <c r="G19" s="9" t="str">
        <f>C11</f>
        <v>NOU BOWLING</v>
      </c>
      <c r="I19" s="11">
        <v>9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NOU BOWLING</v>
      </c>
      <c r="E21" s="11">
        <v>9</v>
      </c>
      <c r="F21" s="11"/>
      <c r="G21" s="9" t="str">
        <f>C9</f>
        <v>PENEDÈS</v>
      </c>
      <c r="I21" s="11">
        <v>1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STRIKECAT</v>
      </c>
      <c r="E23" s="11">
        <v>0</v>
      </c>
      <c r="F23" s="11"/>
      <c r="G23" s="9" t="str">
        <f>C13</f>
        <v>SPEED</v>
      </c>
      <c r="I23" s="11">
        <v>10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TERRASSA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STRIKECAT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TERRASSA</v>
      </c>
      <c r="E29" s="11">
        <v>10</v>
      </c>
      <c r="F29" s="11"/>
      <c r="G29" s="9" t="str">
        <f>C9</f>
        <v>PENEDÈS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NOU BOWLING</v>
      </c>
      <c r="E31" s="11">
        <v>6</v>
      </c>
      <c r="G31" s="9" t="str">
        <f>C13</f>
        <v>SPEED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PENEDÈS</v>
      </c>
      <c r="E33" s="11">
        <v>3</v>
      </c>
      <c r="G33" s="9" t="str">
        <f>C13</f>
        <v>SPEED</v>
      </c>
      <c r="I33" s="11">
        <v>7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NOU BOWLING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TERRASSA</v>
      </c>
      <c r="E37" s="11">
        <v>10</v>
      </c>
      <c r="G37" s="9" t="str">
        <f>G9</f>
        <v>STRIKECAT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7+7+10+10+10</f>
        <v>44</v>
      </c>
      <c r="F45" s="45"/>
      <c r="G45" s="45"/>
      <c r="H45" s="42">
        <f>SUM(E45:G45)</f>
        <v>44</v>
      </c>
      <c r="J45" s="5"/>
      <c r="K45" s="5"/>
    </row>
    <row r="46" spans="2:11" ht="20.25">
      <c r="B46" s="30" t="s">
        <v>34</v>
      </c>
      <c r="C46" s="26"/>
      <c r="D46" s="13"/>
      <c r="E46" s="43">
        <f>3+9+9+6+10</f>
        <v>37</v>
      </c>
      <c r="F46" s="44"/>
      <c r="G46" s="44"/>
      <c r="H46" s="42">
        <f>SUM(E46:G46)</f>
        <v>37</v>
      </c>
      <c r="J46" s="14"/>
      <c r="K46" s="14"/>
    </row>
    <row r="47" spans="2:11" ht="20.25">
      <c r="B47" s="38" t="s">
        <v>36</v>
      </c>
      <c r="C47" s="39"/>
      <c r="D47" s="15"/>
      <c r="E47" s="43">
        <f>10+3+10+4+7</f>
        <v>34</v>
      </c>
      <c r="F47" s="44"/>
      <c r="G47" s="44"/>
      <c r="H47" s="42">
        <f>SUM(E47:G47)</f>
        <v>34</v>
      </c>
      <c r="J47" s="14"/>
      <c r="K47" s="14"/>
    </row>
    <row r="48" spans="2:11" ht="20.25">
      <c r="B48" s="38" t="s">
        <v>32</v>
      </c>
      <c r="C48" s="41"/>
      <c r="D48" s="53"/>
      <c r="E48" s="43">
        <f>6+10+1+0+3</f>
        <v>20</v>
      </c>
      <c r="F48" s="44"/>
      <c r="G48" s="44"/>
      <c r="H48" s="42">
        <f>SUM(E48:G48)</f>
        <v>20</v>
      </c>
      <c r="J48" s="14"/>
      <c r="K48" s="14"/>
    </row>
    <row r="49" spans="2:11" ht="20.25">
      <c r="B49" s="38" t="s">
        <v>33</v>
      </c>
      <c r="C49" s="41"/>
      <c r="D49" s="54"/>
      <c r="E49" s="43">
        <f>4+1+0+10+0</f>
        <v>15</v>
      </c>
      <c r="F49" s="44"/>
      <c r="G49" s="44"/>
      <c r="H49" s="42">
        <f>SUM(E49:G49)</f>
        <v>15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58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PENEDÈS</v>
      </c>
      <c r="D9" s="20"/>
      <c r="E9" s="11">
        <v>9</v>
      </c>
      <c r="G9" s="9" t="str">
        <f>'Equips 1aC'!G9</f>
        <v>STRIKECAT</v>
      </c>
      <c r="I9" s="11">
        <v>1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NOU BOWLING</v>
      </c>
      <c r="E11" s="11">
        <v>1</v>
      </c>
      <c r="F11" s="11"/>
      <c r="G11" s="9" t="str">
        <f>'Equips 1aC'!G11</f>
        <v>TERRASSA</v>
      </c>
      <c r="I11" s="11">
        <v>9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SPEED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SPEED</v>
      </c>
      <c r="E15" s="11">
        <v>4</v>
      </c>
      <c r="F15" s="11"/>
      <c r="G15" s="9" t="str">
        <f>G11</f>
        <v>TERRASSA</v>
      </c>
      <c r="I15" s="11">
        <v>6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PENEDÈS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STRIKECAT</v>
      </c>
      <c r="E19" s="11">
        <v>2</v>
      </c>
      <c r="F19" s="11"/>
      <c r="G19" s="9" t="str">
        <f>C11</f>
        <v>NOU BOWLING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NOU BOWLING</v>
      </c>
      <c r="E21" s="11">
        <v>7</v>
      </c>
      <c r="F21" s="11"/>
      <c r="G21" s="9" t="str">
        <f>C9</f>
        <v>PENEDÈS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STRIKECAT</v>
      </c>
      <c r="E23" s="11">
        <v>1</v>
      </c>
      <c r="F23" s="11"/>
      <c r="G23" s="9" t="str">
        <f>C13</f>
        <v>SPEED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TERRASSA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STRIKECAT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TERRASSA</v>
      </c>
      <c r="E29" s="11">
        <v>9</v>
      </c>
      <c r="F29" s="11"/>
      <c r="G29" s="9" t="str">
        <f>C9</f>
        <v>PENEDÈS</v>
      </c>
      <c r="I29" s="11">
        <v>1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NOU BOWLING</v>
      </c>
      <c r="E31" s="11">
        <v>6</v>
      </c>
      <c r="G31" s="9" t="str">
        <f>C13</f>
        <v>SPEED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PENEDÈS</v>
      </c>
      <c r="E33" s="11">
        <v>4</v>
      </c>
      <c r="G33" s="9" t="str">
        <f>C13</f>
        <v>SPEED</v>
      </c>
      <c r="I33" s="11">
        <v>6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NOU BOWLING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TERRASSA</v>
      </c>
      <c r="E37" s="11">
        <v>10</v>
      </c>
      <c r="G37" s="9" t="str">
        <f>G9</f>
        <v>STRIKECAT</v>
      </c>
      <c r="I37" s="11">
        <v>0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35</v>
      </c>
      <c r="C45" s="39"/>
      <c r="D45" s="15"/>
      <c r="E45" s="43">
        <f>7+7+10+10+10</f>
        <v>44</v>
      </c>
      <c r="F45" s="43">
        <f>9+6+10+9+10</f>
        <v>44</v>
      </c>
      <c r="G45" s="45"/>
      <c r="H45" s="42">
        <f>SUM(E45:G45)</f>
        <v>88</v>
      </c>
      <c r="J45" s="5"/>
      <c r="K45" s="5"/>
    </row>
    <row r="46" spans="2:11" ht="20.25">
      <c r="B46" s="30" t="s">
        <v>34</v>
      </c>
      <c r="C46" s="26"/>
      <c r="D46" s="13"/>
      <c r="E46" s="43">
        <f>3+9+9+6+10</f>
        <v>37</v>
      </c>
      <c r="F46" s="43">
        <f>1+8+7+6+10</f>
        <v>32</v>
      </c>
      <c r="G46" s="44"/>
      <c r="H46" s="42">
        <f>SUM(E46:G46)</f>
        <v>69</v>
      </c>
      <c r="J46" s="14"/>
      <c r="K46" s="14"/>
    </row>
    <row r="47" spans="2:11" ht="20.25">
      <c r="B47" s="38" t="s">
        <v>36</v>
      </c>
      <c r="C47" s="39"/>
      <c r="D47" s="15"/>
      <c r="E47" s="43">
        <f>10+3+10+4+7</f>
        <v>34</v>
      </c>
      <c r="F47" s="43">
        <f>10+4+9+4+6</f>
        <v>33</v>
      </c>
      <c r="G47" s="44"/>
      <c r="H47" s="42">
        <f>SUM(E47:G47)</f>
        <v>67</v>
      </c>
      <c r="J47" s="14"/>
      <c r="K47" s="14"/>
    </row>
    <row r="48" spans="2:11" ht="20.25">
      <c r="B48" s="38" t="s">
        <v>32</v>
      </c>
      <c r="C48" s="41"/>
      <c r="D48" s="53"/>
      <c r="E48" s="43">
        <f>6+10+1+0+3</f>
        <v>20</v>
      </c>
      <c r="F48" s="43">
        <f>9+10+3+1+4</f>
        <v>27</v>
      </c>
      <c r="G48" s="45"/>
      <c r="H48" s="42">
        <f>SUM(E48:G48)</f>
        <v>47</v>
      </c>
      <c r="J48" s="14"/>
      <c r="K48" s="14"/>
    </row>
    <row r="49" spans="2:11" ht="20.25">
      <c r="B49" s="38" t="s">
        <v>33</v>
      </c>
      <c r="C49" s="41"/>
      <c r="D49" s="54"/>
      <c r="E49" s="43">
        <f>4+1+0+10+0</f>
        <v>15</v>
      </c>
      <c r="F49" s="43">
        <f>1+2+1+10+0</f>
        <v>14</v>
      </c>
      <c r="G49" s="44"/>
      <c r="H49" s="42">
        <f>SUM(E49:G49)</f>
        <v>29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7874015748031497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40650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PENEDÈS</v>
      </c>
      <c r="D9" s="20"/>
      <c r="E9" s="11">
        <v>8</v>
      </c>
      <c r="G9" s="9" t="str">
        <f>'Equips 1aC'!G9</f>
        <v>STRIKECAT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NOU BOWLING</v>
      </c>
      <c r="E11" s="11">
        <v>2</v>
      </c>
      <c r="F11" s="11"/>
      <c r="G11" s="9" t="str">
        <f>'Equips 1aC'!G11</f>
        <v>TERRASSA</v>
      </c>
      <c r="I11" s="11">
        <v>8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SPEED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SPEED</v>
      </c>
      <c r="E15" s="11">
        <v>7</v>
      </c>
      <c r="F15" s="11"/>
      <c r="G15" s="9" t="str">
        <f>G11</f>
        <v>TERRASSA</v>
      </c>
      <c r="I15" s="11">
        <v>3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PENEDÈS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STRIKECAT</v>
      </c>
      <c r="E19" s="11">
        <v>3</v>
      </c>
      <c r="F19" s="11"/>
      <c r="G19" s="9" t="str">
        <f>C11</f>
        <v>NOU BOWLING</v>
      </c>
      <c r="I19" s="11">
        <v>7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NOU BOWLING</v>
      </c>
      <c r="E21" s="11">
        <v>6</v>
      </c>
      <c r="F21" s="11"/>
      <c r="G21" s="9" t="str">
        <f>C9</f>
        <v>PENEDÈS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STRIKECAT</v>
      </c>
      <c r="E23" s="11">
        <v>1</v>
      </c>
      <c r="F23" s="11"/>
      <c r="G23" s="9" t="str">
        <f>C13</f>
        <v>SPEED</v>
      </c>
      <c r="I23" s="11">
        <v>9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TERRASSA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STRIKECAT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TERRASSA</v>
      </c>
      <c r="E29" s="11">
        <v>10</v>
      </c>
      <c r="F29" s="11"/>
      <c r="G29" s="9" t="str">
        <f>C9</f>
        <v>PENEDÈS</v>
      </c>
      <c r="I29" s="11">
        <v>0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NOU BOWLING</v>
      </c>
      <c r="E31" s="11">
        <v>6</v>
      </c>
      <c r="G31" s="9" t="str">
        <f>C13</f>
        <v>SPEED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PENEDÈS</v>
      </c>
      <c r="E33" s="11">
        <v>1</v>
      </c>
      <c r="G33" s="9" t="str">
        <f>C13</f>
        <v>SPEED</v>
      </c>
      <c r="I33" s="11">
        <v>9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NOU BOWLING</v>
      </c>
      <c r="I35" s="11">
        <v>8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TERRASSA</v>
      </c>
      <c r="E37" s="11">
        <v>9</v>
      </c>
      <c r="G37" s="9" t="str">
        <f>G9</f>
        <v>STRIKECAT</v>
      </c>
      <c r="I37" s="11">
        <v>1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35</v>
      </c>
      <c r="C45" s="39"/>
      <c r="D45" s="15"/>
      <c r="E45" s="43">
        <f>7+7+10+10+10</f>
        <v>44</v>
      </c>
      <c r="F45" s="43">
        <f>9+6+10+9+10</f>
        <v>44</v>
      </c>
      <c r="G45" s="43">
        <f>8+3+10+10+9</f>
        <v>40</v>
      </c>
      <c r="H45" s="42">
        <f>SUM(E45:G45)</f>
        <v>128</v>
      </c>
      <c r="J45" s="5"/>
      <c r="K45" s="5"/>
    </row>
    <row r="46" spans="2:11" ht="20.25">
      <c r="B46" s="30" t="s">
        <v>36</v>
      </c>
      <c r="C46" s="26"/>
      <c r="D46" s="13"/>
      <c r="E46" s="43">
        <f>10+3+10+4+7</f>
        <v>34</v>
      </c>
      <c r="F46" s="43">
        <f>10+4+9+4+6</f>
        <v>33</v>
      </c>
      <c r="G46" s="43">
        <f>10+7+9+4+9</f>
        <v>39</v>
      </c>
      <c r="H46" s="42">
        <f>SUM(E46:G46)</f>
        <v>106</v>
      </c>
      <c r="J46" s="14"/>
      <c r="K46" s="14"/>
    </row>
    <row r="47" spans="2:11" ht="20.25">
      <c r="B47" s="38" t="s">
        <v>34</v>
      </c>
      <c r="C47" s="39"/>
      <c r="D47" s="15"/>
      <c r="E47" s="43">
        <f>3+9+9+6+10</f>
        <v>37</v>
      </c>
      <c r="F47" s="43">
        <f>1+8+7+6+10</f>
        <v>32</v>
      </c>
      <c r="G47" s="43">
        <f>2+7+6+6+8</f>
        <v>29</v>
      </c>
      <c r="H47" s="42">
        <f>SUM(E47:G47)</f>
        <v>98</v>
      </c>
      <c r="J47" s="14"/>
      <c r="K47" s="14"/>
    </row>
    <row r="48" spans="2:11" ht="20.25">
      <c r="B48" s="38" t="s">
        <v>32</v>
      </c>
      <c r="C48" s="41"/>
      <c r="D48" s="53"/>
      <c r="E48" s="43">
        <f>6+10+1+0+3</f>
        <v>20</v>
      </c>
      <c r="F48" s="43">
        <f>9+10+3+1+4</f>
        <v>27</v>
      </c>
      <c r="G48" s="43">
        <f>8+10+4+0+1</f>
        <v>23</v>
      </c>
      <c r="H48" s="42">
        <f>SUM(E48:G48)</f>
        <v>70</v>
      </c>
      <c r="J48" s="14"/>
      <c r="K48" s="14"/>
    </row>
    <row r="49" spans="2:11" ht="20.25">
      <c r="B49" s="38" t="s">
        <v>33</v>
      </c>
      <c r="C49" s="41"/>
      <c r="D49" s="54"/>
      <c r="E49" s="43">
        <f>4+1+0+10+0</f>
        <v>15</v>
      </c>
      <c r="F49" s="43">
        <f>1+2+1+10+0</f>
        <v>14</v>
      </c>
      <c r="G49" s="43">
        <f>2+3+1+10+1</f>
        <v>17</v>
      </c>
      <c r="H49" s="42">
        <f>SUM(E49:G49)</f>
        <v>46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7480314960629921" top="0.5905511811023623" bottom="0.98425196850393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90" zoomScaleNormal="90" zoomScalePageLayoutView="0" workbookViewId="0" topLeftCell="A1">
      <pane ySplit="4" topLeftCell="A5" activePane="bottomLeft" state="frozen"/>
      <selection pane="topLeft" activeCell="B1" sqref="B1"/>
      <selection pane="bottomLeft" activeCell="C3" sqref="C3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1094</v>
      </c>
      <c r="C5" s="48" t="s">
        <v>50</v>
      </c>
      <c r="D5" s="48" t="s">
        <v>35</v>
      </c>
      <c r="E5" s="48">
        <v>120</v>
      </c>
      <c r="F5" s="48">
        <v>156</v>
      </c>
      <c r="G5" s="48">
        <v>188</v>
      </c>
      <c r="H5" s="48">
        <v>136</v>
      </c>
      <c r="I5" s="48">
        <v>148</v>
      </c>
      <c r="J5" s="48">
        <v>211</v>
      </c>
      <c r="K5" s="48">
        <v>145</v>
      </c>
      <c r="L5" s="48">
        <v>157</v>
      </c>
      <c r="M5" s="48">
        <v>178</v>
      </c>
      <c r="N5" s="48">
        <v>221</v>
      </c>
      <c r="O5" s="48">
        <v>153</v>
      </c>
      <c r="P5" s="48">
        <v>149</v>
      </c>
      <c r="Q5" s="48">
        <v>144</v>
      </c>
      <c r="R5" s="48">
        <v>176</v>
      </c>
      <c r="S5" s="48">
        <v>150</v>
      </c>
      <c r="T5" s="48">
        <v>187</v>
      </c>
      <c r="U5" s="48">
        <v>158</v>
      </c>
      <c r="V5" s="48">
        <v>194</v>
      </c>
      <c r="W5" s="48">
        <v>174</v>
      </c>
      <c r="X5" s="48">
        <v>178</v>
      </c>
      <c r="Y5" s="48">
        <v>169</v>
      </c>
      <c r="Z5" s="48">
        <v>167</v>
      </c>
      <c r="AA5" s="48">
        <v>161</v>
      </c>
      <c r="AB5" s="48">
        <v>185</v>
      </c>
      <c r="AC5" s="48">
        <v>191</v>
      </c>
      <c r="AD5" s="48">
        <v>186</v>
      </c>
      <c r="AE5" s="48">
        <v>191</v>
      </c>
      <c r="AF5" s="48">
        <v>156</v>
      </c>
      <c r="AG5" s="48">
        <v>183</v>
      </c>
      <c r="AH5" s="48">
        <v>195</v>
      </c>
      <c r="AI5" s="49">
        <f aca="true" t="shared" si="0" ref="AI5:AI43">SUM(E5:N5)</f>
        <v>1660</v>
      </c>
      <c r="AJ5" s="49">
        <f aca="true" t="shared" si="1" ref="AJ5:AJ43">SUM(O5:X5)</f>
        <v>1663</v>
      </c>
      <c r="AK5" s="49">
        <f aca="true" t="shared" si="2" ref="AK5:AK43">SUM(Y5:AH5)</f>
        <v>1784</v>
      </c>
      <c r="AL5" s="49">
        <f aca="true" t="shared" si="3" ref="AL5:AL43">SUM(AI5:AK5)</f>
        <v>5107</v>
      </c>
      <c r="AM5" s="49">
        <f aca="true" t="shared" si="4" ref="AM5:AM43">COUNT(E5:AH5)</f>
        <v>30</v>
      </c>
      <c r="AN5" s="50">
        <f aca="true" t="shared" si="5" ref="AN5:AN43">(AL5/AM5)</f>
        <v>170.23333333333332</v>
      </c>
    </row>
    <row r="6" spans="1:40" ht="12.75">
      <c r="A6" s="49">
        <v>2</v>
      </c>
      <c r="B6" s="48">
        <v>1233</v>
      </c>
      <c r="C6" s="48" t="s">
        <v>62</v>
      </c>
      <c r="D6" s="48" t="s">
        <v>35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>
        <v>132</v>
      </c>
      <c r="P6" s="48">
        <v>139</v>
      </c>
      <c r="Q6" s="48"/>
      <c r="R6" s="48"/>
      <c r="S6" s="48">
        <v>167</v>
      </c>
      <c r="T6" s="48">
        <v>184</v>
      </c>
      <c r="U6" s="48">
        <v>165</v>
      </c>
      <c r="V6" s="48">
        <v>170</v>
      </c>
      <c r="W6" s="48">
        <v>189</v>
      </c>
      <c r="X6" s="48">
        <v>152</v>
      </c>
      <c r="Y6" s="48">
        <v>148</v>
      </c>
      <c r="Z6" s="48">
        <v>153</v>
      </c>
      <c r="AA6" s="48"/>
      <c r="AB6" s="48"/>
      <c r="AC6" s="48">
        <v>189</v>
      </c>
      <c r="AD6" s="48">
        <v>125</v>
      </c>
      <c r="AE6" s="48">
        <v>164</v>
      </c>
      <c r="AF6" s="48">
        <v>183</v>
      </c>
      <c r="AG6" s="48">
        <v>146</v>
      </c>
      <c r="AH6" s="48">
        <v>181</v>
      </c>
      <c r="AI6" s="49">
        <f t="shared" si="0"/>
        <v>0</v>
      </c>
      <c r="AJ6" s="49">
        <f t="shared" si="1"/>
        <v>1298</v>
      </c>
      <c r="AK6" s="49">
        <f t="shared" si="2"/>
        <v>1289</v>
      </c>
      <c r="AL6" s="49">
        <f t="shared" si="3"/>
        <v>2587</v>
      </c>
      <c r="AM6" s="49">
        <f t="shared" si="4"/>
        <v>16</v>
      </c>
      <c r="AN6" s="50">
        <f t="shared" si="5"/>
        <v>161.6875</v>
      </c>
    </row>
    <row r="7" spans="1:40" ht="12.75">
      <c r="A7" s="49">
        <v>3</v>
      </c>
      <c r="B7" s="48">
        <v>1861</v>
      </c>
      <c r="C7" s="48" t="s">
        <v>51</v>
      </c>
      <c r="D7" s="48" t="s">
        <v>35</v>
      </c>
      <c r="E7" s="48">
        <v>155</v>
      </c>
      <c r="F7" s="48">
        <v>195</v>
      </c>
      <c r="G7" s="48">
        <v>207</v>
      </c>
      <c r="H7" s="48">
        <v>149</v>
      </c>
      <c r="I7" s="48">
        <v>175</v>
      </c>
      <c r="J7" s="48">
        <v>161</v>
      </c>
      <c r="K7" s="48">
        <v>167</v>
      </c>
      <c r="L7" s="48">
        <v>178</v>
      </c>
      <c r="M7" s="48">
        <v>169</v>
      </c>
      <c r="N7" s="48">
        <v>170</v>
      </c>
      <c r="O7" s="48">
        <v>160</v>
      </c>
      <c r="P7" s="48">
        <v>167</v>
      </c>
      <c r="Q7" s="48">
        <v>128</v>
      </c>
      <c r="R7" s="48">
        <v>159</v>
      </c>
      <c r="S7" s="48"/>
      <c r="T7" s="48"/>
      <c r="U7" s="48">
        <v>127</v>
      </c>
      <c r="V7" s="48">
        <v>189</v>
      </c>
      <c r="W7" s="48">
        <v>116</v>
      </c>
      <c r="X7" s="48">
        <v>133</v>
      </c>
      <c r="Y7" s="48"/>
      <c r="Z7" s="48"/>
      <c r="AA7" s="48">
        <v>155</v>
      </c>
      <c r="AB7" s="48">
        <v>134</v>
      </c>
      <c r="AC7" s="48"/>
      <c r="AD7" s="48"/>
      <c r="AE7" s="48">
        <v>177</v>
      </c>
      <c r="AF7" s="48">
        <v>200</v>
      </c>
      <c r="AG7" s="48">
        <v>131</v>
      </c>
      <c r="AH7" s="48">
        <v>142</v>
      </c>
      <c r="AI7" s="49">
        <f t="shared" si="0"/>
        <v>1726</v>
      </c>
      <c r="AJ7" s="49">
        <f t="shared" si="1"/>
        <v>1179</v>
      </c>
      <c r="AK7" s="49">
        <f t="shared" si="2"/>
        <v>939</v>
      </c>
      <c r="AL7" s="49">
        <f t="shared" si="3"/>
        <v>3844</v>
      </c>
      <c r="AM7" s="49">
        <f t="shared" si="4"/>
        <v>24</v>
      </c>
      <c r="AN7" s="50">
        <f t="shared" si="5"/>
        <v>160.16666666666666</v>
      </c>
    </row>
    <row r="8" spans="1:40" ht="12.75">
      <c r="A8" s="49">
        <v>4</v>
      </c>
      <c r="B8" s="48">
        <v>1500</v>
      </c>
      <c r="C8" s="48" t="s">
        <v>61</v>
      </c>
      <c r="D8" s="48" t="s">
        <v>35</v>
      </c>
      <c r="E8" s="48">
        <v>133</v>
      </c>
      <c r="F8" s="48">
        <v>176</v>
      </c>
      <c r="G8" s="48">
        <v>137</v>
      </c>
      <c r="H8" s="48">
        <v>135</v>
      </c>
      <c r="I8" s="48">
        <v>189</v>
      </c>
      <c r="J8" s="48">
        <v>157</v>
      </c>
      <c r="K8" s="48">
        <v>152</v>
      </c>
      <c r="L8" s="48">
        <v>206</v>
      </c>
      <c r="M8" s="48">
        <v>182</v>
      </c>
      <c r="N8" s="48">
        <v>137</v>
      </c>
      <c r="O8" s="48">
        <v>153</v>
      </c>
      <c r="P8" s="48">
        <v>172</v>
      </c>
      <c r="Q8" s="48">
        <v>139</v>
      </c>
      <c r="R8" s="48">
        <v>156</v>
      </c>
      <c r="S8" s="48">
        <v>144</v>
      </c>
      <c r="T8" s="48">
        <v>160</v>
      </c>
      <c r="U8" s="48"/>
      <c r="V8" s="48"/>
      <c r="W8" s="48">
        <v>141</v>
      </c>
      <c r="X8" s="48">
        <v>137</v>
      </c>
      <c r="Y8" s="48">
        <v>176</v>
      </c>
      <c r="Z8" s="48">
        <v>178</v>
      </c>
      <c r="AA8" s="48">
        <v>153</v>
      </c>
      <c r="AB8" s="48">
        <v>172</v>
      </c>
      <c r="AC8" s="48">
        <v>156</v>
      </c>
      <c r="AD8" s="48">
        <v>148</v>
      </c>
      <c r="AE8" s="48"/>
      <c r="AF8" s="48"/>
      <c r="AG8" s="48">
        <v>180</v>
      </c>
      <c r="AH8" s="48">
        <v>181</v>
      </c>
      <c r="AI8" s="49">
        <f t="shared" si="0"/>
        <v>1604</v>
      </c>
      <c r="AJ8" s="49">
        <f t="shared" si="1"/>
        <v>1202</v>
      </c>
      <c r="AK8" s="49">
        <f t="shared" si="2"/>
        <v>1344</v>
      </c>
      <c r="AL8" s="49">
        <f t="shared" si="3"/>
        <v>4150</v>
      </c>
      <c r="AM8" s="49">
        <f t="shared" si="4"/>
        <v>26</v>
      </c>
      <c r="AN8" s="50">
        <f t="shared" si="5"/>
        <v>159.6153846153846</v>
      </c>
    </row>
    <row r="9" spans="1:40" ht="12.75">
      <c r="A9" s="49">
        <v>5</v>
      </c>
      <c r="B9" s="48">
        <v>1266</v>
      </c>
      <c r="C9" s="48" t="s">
        <v>52</v>
      </c>
      <c r="D9" s="48" t="s">
        <v>35</v>
      </c>
      <c r="E9" s="48">
        <v>124</v>
      </c>
      <c r="F9" s="48">
        <v>156</v>
      </c>
      <c r="G9" s="48">
        <v>136</v>
      </c>
      <c r="H9" s="48">
        <v>169</v>
      </c>
      <c r="I9" s="48">
        <v>192</v>
      </c>
      <c r="J9" s="48">
        <v>158</v>
      </c>
      <c r="K9" s="48">
        <v>158</v>
      </c>
      <c r="L9" s="48">
        <v>115</v>
      </c>
      <c r="M9" s="48">
        <v>160</v>
      </c>
      <c r="N9" s="48">
        <v>188</v>
      </c>
      <c r="O9" s="48"/>
      <c r="P9" s="48"/>
      <c r="Q9" s="48">
        <v>141</v>
      </c>
      <c r="R9" s="48">
        <v>159</v>
      </c>
      <c r="S9" s="48">
        <v>130</v>
      </c>
      <c r="T9" s="48">
        <v>204</v>
      </c>
      <c r="U9" s="48">
        <v>138</v>
      </c>
      <c r="V9" s="48">
        <v>177</v>
      </c>
      <c r="W9" s="48"/>
      <c r="X9" s="48"/>
      <c r="Y9" s="48">
        <v>162</v>
      </c>
      <c r="Z9" s="48">
        <v>158</v>
      </c>
      <c r="AA9" s="48">
        <v>188</v>
      </c>
      <c r="AB9" s="48">
        <v>149</v>
      </c>
      <c r="AC9" s="48">
        <v>168</v>
      </c>
      <c r="AD9" s="48">
        <v>172</v>
      </c>
      <c r="AE9" s="48">
        <v>163</v>
      </c>
      <c r="AF9" s="48">
        <v>156</v>
      </c>
      <c r="AG9" s="48"/>
      <c r="AH9" s="48"/>
      <c r="AI9" s="49">
        <f t="shared" si="0"/>
        <v>1556</v>
      </c>
      <c r="AJ9" s="49">
        <f t="shared" si="1"/>
        <v>949</v>
      </c>
      <c r="AK9" s="49">
        <f t="shared" si="2"/>
        <v>1316</v>
      </c>
      <c r="AL9" s="49">
        <f t="shared" si="3"/>
        <v>3821</v>
      </c>
      <c r="AM9" s="49">
        <f t="shared" si="4"/>
        <v>24</v>
      </c>
      <c r="AN9" s="50">
        <f t="shared" si="5"/>
        <v>159.20833333333334</v>
      </c>
    </row>
    <row r="10" spans="1:40" ht="12.75">
      <c r="A10" s="49">
        <v>6</v>
      </c>
      <c r="B10" s="48">
        <v>2571</v>
      </c>
      <c r="C10" s="48" t="s">
        <v>54</v>
      </c>
      <c r="D10" s="48" t="s">
        <v>36</v>
      </c>
      <c r="E10" s="48">
        <v>194</v>
      </c>
      <c r="F10" s="48"/>
      <c r="G10" s="48">
        <v>147</v>
      </c>
      <c r="H10" s="48">
        <v>175</v>
      </c>
      <c r="I10" s="48">
        <v>133</v>
      </c>
      <c r="J10" s="48">
        <v>143</v>
      </c>
      <c r="K10" s="48">
        <v>160</v>
      </c>
      <c r="L10" s="48">
        <v>196</v>
      </c>
      <c r="M10" s="48">
        <v>139</v>
      </c>
      <c r="N10" s="48">
        <v>145</v>
      </c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>
        <v>130</v>
      </c>
      <c r="Z10" s="48">
        <v>165</v>
      </c>
      <c r="AA10" s="48">
        <v>171</v>
      </c>
      <c r="AB10" s="48">
        <v>147</v>
      </c>
      <c r="AC10" s="48">
        <v>141</v>
      </c>
      <c r="AD10" s="48">
        <v>171</v>
      </c>
      <c r="AE10" s="48">
        <v>153</v>
      </c>
      <c r="AF10" s="48">
        <v>165</v>
      </c>
      <c r="AG10" s="48">
        <v>180</v>
      </c>
      <c r="AH10" s="48">
        <v>154</v>
      </c>
      <c r="AI10" s="49">
        <f t="shared" si="0"/>
        <v>1432</v>
      </c>
      <c r="AJ10" s="49">
        <f t="shared" si="1"/>
        <v>0</v>
      </c>
      <c r="AK10" s="49">
        <f t="shared" si="2"/>
        <v>1577</v>
      </c>
      <c r="AL10" s="49">
        <f t="shared" si="3"/>
        <v>3009</v>
      </c>
      <c r="AM10" s="49">
        <f t="shared" si="4"/>
        <v>19</v>
      </c>
      <c r="AN10" s="50">
        <f t="shared" si="5"/>
        <v>158.3684210526316</v>
      </c>
    </row>
    <row r="11" spans="1:40" ht="12.75">
      <c r="A11" s="49">
        <v>7</v>
      </c>
      <c r="B11" s="48">
        <v>785</v>
      </c>
      <c r="C11" s="48" t="s">
        <v>40</v>
      </c>
      <c r="D11" s="48" t="s">
        <v>32</v>
      </c>
      <c r="E11" s="48"/>
      <c r="F11" s="48"/>
      <c r="G11" s="48"/>
      <c r="H11" s="48">
        <v>182</v>
      </c>
      <c r="I11" s="48">
        <v>133</v>
      </c>
      <c r="J11" s="48">
        <v>134</v>
      </c>
      <c r="K11" s="48">
        <v>123</v>
      </c>
      <c r="L11" s="48">
        <v>160</v>
      </c>
      <c r="M11" s="48">
        <v>169</v>
      </c>
      <c r="N11" s="48">
        <v>149</v>
      </c>
      <c r="O11" s="48"/>
      <c r="P11" s="48"/>
      <c r="Q11" s="48"/>
      <c r="R11" s="48">
        <v>162</v>
      </c>
      <c r="S11" s="48">
        <v>146</v>
      </c>
      <c r="T11" s="48">
        <v>171</v>
      </c>
      <c r="U11" s="48">
        <v>178</v>
      </c>
      <c r="V11" s="48">
        <v>156</v>
      </c>
      <c r="W11" s="48">
        <v>144</v>
      </c>
      <c r="X11" s="48">
        <v>134</v>
      </c>
      <c r="Y11" s="48"/>
      <c r="Z11" s="48"/>
      <c r="AA11" s="48"/>
      <c r="AB11" s="48"/>
      <c r="AC11" s="48">
        <v>198</v>
      </c>
      <c r="AD11" s="48">
        <v>170</v>
      </c>
      <c r="AE11" s="48">
        <v>158</v>
      </c>
      <c r="AF11" s="48">
        <v>125</v>
      </c>
      <c r="AG11" s="48">
        <v>213</v>
      </c>
      <c r="AH11" s="48">
        <v>134</v>
      </c>
      <c r="AI11" s="49">
        <f t="shared" si="0"/>
        <v>1050</v>
      </c>
      <c r="AJ11" s="49">
        <f t="shared" si="1"/>
        <v>1091</v>
      </c>
      <c r="AK11" s="49">
        <f t="shared" si="2"/>
        <v>998</v>
      </c>
      <c r="AL11" s="49">
        <f t="shared" si="3"/>
        <v>3139</v>
      </c>
      <c r="AM11" s="49">
        <f t="shared" si="4"/>
        <v>20</v>
      </c>
      <c r="AN11" s="50">
        <f t="shared" si="5"/>
        <v>156.95</v>
      </c>
    </row>
    <row r="12" spans="1:40" ht="12.75">
      <c r="A12" s="49">
        <v>8</v>
      </c>
      <c r="B12" s="48">
        <v>2255</v>
      </c>
      <c r="C12" s="48" t="s">
        <v>49</v>
      </c>
      <c r="D12" s="48" t="s">
        <v>34</v>
      </c>
      <c r="E12" s="48">
        <v>163</v>
      </c>
      <c r="F12" s="48">
        <v>181</v>
      </c>
      <c r="G12" s="48">
        <v>184</v>
      </c>
      <c r="H12" s="48">
        <v>134</v>
      </c>
      <c r="I12" s="48">
        <v>137</v>
      </c>
      <c r="J12" s="48">
        <v>150</v>
      </c>
      <c r="K12" s="48">
        <v>170</v>
      </c>
      <c r="L12" s="48">
        <v>182</v>
      </c>
      <c r="M12" s="48">
        <v>183</v>
      </c>
      <c r="N12" s="48">
        <v>156</v>
      </c>
      <c r="O12" s="48">
        <v>131</v>
      </c>
      <c r="P12" s="48">
        <v>133</v>
      </c>
      <c r="Q12" s="48">
        <v>136</v>
      </c>
      <c r="R12" s="48">
        <v>160</v>
      </c>
      <c r="S12" s="48">
        <v>132</v>
      </c>
      <c r="T12" s="48">
        <v>131</v>
      </c>
      <c r="U12" s="48">
        <v>176</v>
      </c>
      <c r="V12" s="48">
        <v>191</v>
      </c>
      <c r="W12" s="48">
        <v>169</v>
      </c>
      <c r="X12" s="48">
        <v>159</v>
      </c>
      <c r="Y12" s="48">
        <v>160</v>
      </c>
      <c r="Z12" s="48">
        <v>143</v>
      </c>
      <c r="AA12" s="48">
        <v>173</v>
      </c>
      <c r="AB12" s="48">
        <v>101</v>
      </c>
      <c r="AC12" s="48">
        <v>174</v>
      </c>
      <c r="AD12" s="48">
        <v>146</v>
      </c>
      <c r="AE12" s="48">
        <v>156</v>
      </c>
      <c r="AF12" s="48">
        <v>132</v>
      </c>
      <c r="AG12" s="48">
        <v>176</v>
      </c>
      <c r="AH12" s="48">
        <v>163</v>
      </c>
      <c r="AI12" s="49">
        <f t="shared" si="0"/>
        <v>1640</v>
      </c>
      <c r="AJ12" s="49">
        <f t="shared" si="1"/>
        <v>1518</v>
      </c>
      <c r="AK12" s="49">
        <f t="shared" si="2"/>
        <v>1524</v>
      </c>
      <c r="AL12" s="49">
        <f t="shared" si="3"/>
        <v>4682</v>
      </c>
      <c r="AM12" s="49">
        <f t="shared" si="4"/>
        <v>30</v>
      </c>
      <c r="AN12" s="50">
        <f t="shared" si="5"/>
        <v>156.06666666666666</v>
      </c>
    </row>
    <row r="13" spans="1:40" ht="12.75">
      <c r="A13" s="49">
        <v>9</v>
      </c>
      <c r="B13" s="48">
        <v>2455</v>
      </c>
      <c r="C13" s="48" t="s">
        <v>57</v>
      </c>
      <c r="D13" s="48" t="s">
        <v>36</v>
      </c>
      <c r="E13" s="48"/>
      <c r="F13" s="48">
        <v>116</v>
      </c>
      <c r="G13" s="48"/>
      <c r="H13" s="48"/>
      <c r="I13" s="48"/>
      <c r="J13" s="48">
        <v>141</v>
      </c>
      <c r="K13" s="48">
        <v>123</v>
      </c>
      <c r="L13" s="48">
        <v>136</v>
      </c>
      <c r="M13" s="48">
        <v>143</v>
      </c>
      <c r="N13" s="48">
        <v>173</v>
      </c>
      <c r="O13" s="48">
        <v>168</v>
      </c>
      <c r="P13" s="48">
        <v>173</v>
      </c>
      <c r="Q13" s="48">
        <v>184</v>
      </c>
      <c r="R13" s="48">
        <v>117</v>
      </c>
      <c r="S13" s="48">
        <v>155</v>
      </c>
      <c r="T13" s="48">
        <v>159</v>
      </c>
      <c r="U13" s="48">
        <v>160</v>
      </c>
      <c r="V13" s="48">
        <v>158</v>
      </c>
      <c r="W13" s="48">
        <v>166</v>
      </c>
      <c r="X13" s="48">
        <v>153</v>
      </c>
      <c r="Y13" s="48">
        <v>157</v>
      </c>
      <c r="Z13" s="48">
        <v>192</v>
      </c>
      <c r="AA13" s="48">
        <v>144</v>
      </c>
      <c r="AB13" s="48">
        <v>177</v>
      </c>
      <c r="AC13" s="48">
        <v>175</v>
      </c>
      <c r="AD13" s="48">
        <v>150</v>
      </c>
      <c r="AE13" s="48">
        <v>155</v>
      </c>
      <c r="AF13" s="48">
        <v>147</v>
      </c>
      <c r="AG13" s="48">
        <v>167</v>
      </c>
      <c r="AH13" s="48">
        <v>124</v>
      </c>
      <c r="AI13" s="49">
        <f t="shared" si="0"/>
        <v>832</v>
      </c>
      <c r="AJ13" s="49">
        <f t="shared" si="1"/>
        <v>1593</v>
      </c>
      <c r="AK13" s="49">
        <f t="shared" si="2"/>
        <v>1588</v>
      </c>
      <c r="AL13" s="49">
        <f t="shared" si="3"/>
        <v>4013</v>
      </c>
      <c r="AM13" s="49">
        <f t="shared" si="4"/>
        <v>26</v>
      </c>
      <c r="AN13" s="50">
        <f t="shared" si="5"/>
        <v>154.34615384615384</v>
      </c>
    </row>
    <row r="14" spans="1:40" ht="12.75">
      <c r="A14" s="49">
        <v>10</v>
      </c>
      <c r="B14" s="48">
        <v>1620</v>
      </c>
      <c r="C14" s="48" t="s">
        <v>46</v>
      </c>
      <c r="D14" s="48" t="s">
        <v>34</v>
      </c>
      <c r="E14" s="48">
        <v>164</v>
      </c>
      <c r="F14" s="48">
        <v>142</v>
      </c>
      <c r="G14" s="48">
        <v>164</v>
      </c>
      <c r="H14" s="48">
        <v>133</v>
      </c>
      <c r="I14" s="48">
        <v>167</v>
      </c>
      <c r="J14" s="48">
        <v>118</v>
      </c>
      <c r="K14" s="48">
        <v>134</v>
      </c>
      <c r="L14" s="48">
        <v>113</v>
      </c>
      <c r="M14" s="48">
        <v>145</v>
      </c>
      <c r="N14" s="48">
        <v>212</v>
      </c>
      <c r="O14" s="48">
        <v>161</v>
      </c>
      <c r="P14" s="48">
        <v>167</v>
      </c>
      <c r="Q14" s="48">
        <v>153</v>
      </c>
      <c r="R14" s="48">
        <v>186</v>
      </c>
      <c r="S14" s="48">
        <v>131</v>
      </c>
      <c r="T14" s="48">
        <v>164</v>
      </c>
      <c r="U14" s="48">
        <v>118</v>
      </c>
      <c r="V14" s="48">
        <v>165</v>
      </c>
      <c r="W14" s="48">
        <v>160</v>
      </c>
      <c r="X14" s="48">
        <v>180</v>
      </c>
      <c r="Y14" s="48">
        <v>153</v>
      </c>
      <c r="Z14" s="48">
        <v>132</v>
      </c>
      <c r="AA14" s="48">
        <v>158</v>
      </c>
      <c r="AB14" s="48">
        <v>170</v>
      </c>
      <c r="AC14" s="48">
        <v>152</v>
      </c>
      <c r="AD14" s="48">
        <v>166</v>
      </c>
      <c r="AE14" s="48">
        <v>152</v>
      </c>
      <c r="AF14" s="48">
        <v>163</v>
      </c>
      <c r="AG14" s="48">
        <v>131</v>
      </c>
      <c r="AH14" s="48">
        <v>159</v>
      </c>
      <c r="AI14" s="49">
        <f t="shared" si="0"/>
        <v>1492</v>
      </c>
      <c r="AJ14" s="49">
        <f t="shared" si="1"/>
        <v>1585</v>
      </c>
      <c r="AK14" s="49">
        <f t="shared" si="2"/>
        <v>1536</v>
      </c>
      <c r="AL14" s="49">
        <f t="shared" si="3"/>
        <v>4613</v>
      </c>
      <c r="AM14" s="49">
        <f t="shared" si="4"/>
        <v>30</v>
      </c>
      <c r="AN14" s="50">
        <f t="shared" si="5"/>
        <v>153.76666666666668</v>
      </c>
    </row>
    <row r="15" spans="1:40" ht="12.75">
      <c r="A15" s="49">
        <v>11</v>
      </c>
      <c r="B15" s="48">
        <v>2710</v>
      </c>
      <c r="C15" s="48" t="s">
        <v>39</v>
      </c>
      <c r="D15" s="48" t="s">
        <v>32</v>
      </c>
      <c r="E15" s="48">
        <v>128</v>
      </c>
      <c r="F15" s="48">
        <v>145</v>
      </c>
      <c r="G15" s="48">
        <v>169</v>
      </c>
      <c r="H15" s="48"/>
      <c r="I15" s="48">
        <v>169</v>
      </c>
      <c r="J15" s="48">
        <v>150</v>
      </c>
      <c r="K15" s="48">
        <v>137</v>
      </c>
      <c r="L15" s="48">
        <v>172</v>
      </c>
      <c r="M15" s="48">
        <v>208</v>
      </c>
      <c r="N15" s="48">
        <v>143</v>
      </c>
      <c r="O15" s="48">
        <v>116</v>
      </c>
      <c r="P15" s="48">
        <v>144</v>
      </c>
      <c r="Q15" s="48">
        <v>167</v>
      </c>
      <c r="R15" s="48">
        <v>158</v>
      </c>
      <c r="S15" s="48">
        <v>104</v>
      </c>
      <c r="T15" s="48"/>
      <c r="U15" s="48">
        <v>125</v>
      </c>
      <c r="V15" s="48">
        <v>191</v>
      </c>
      <c r="W15" s="48">
        <v>160</v>
      </c>
      <c r="X15" s="48">
        <v>131</v>
      </c>
      <c r="Y15" s="48">
        <v>160</v>
      </c>
      <c r="Z15" s="48">
        <v>196</v>
      </c>
      <c r="AA15" s="48">
        <v>128</v>
      </c>
      <c r="AB15" s="48">
        <v>168</v>
      </c>
      <c r="AC15" s="48">
        <v>176</v>
      </c>
      <c r="AD15" s="48">
        <v>151</v>
      </c>
      <c r="AE15" s="48">
        <v>154</v>
      </c>
      <c r="AF15" s="48">
        <v>145</v>
      </c>
      <c r="AG15" s="48"/>
      <c r="AH15" s="48"/>
      <c r="AI15" s="49">
        <f t="shared" si="0"/>
        <v>1421</v>
      </c>
      <c r="AJ15" s="49">
        <f t="shared" si="1"/>
        <v>1296</v>
      </c>
      <c r="AK15" s="49">
        <f t="shared" si="2"/>
        <v>1278</v>
      </c>
      <c r="AL15" s="49">
        <f t="shared" si="3"/>
        <v>3995</v>
      </c>
      <c r="AM15" s="49">
        <f t="shared" si="4"/>
        <v>26</v>
      </c>
      <c r="AN15" s="50">
        <f t="shared" si="5"/>
        <v>153.65384615384616</v>
      </c>
    </row>
    <row r="16" spans="1:40" ht="12.75">
      <c r="A16" s="49">
        <v>12</v>
      </c>
      <c r="B16" s="48">
        <v>1619</v>
      </c>
      <c r="C16" s="48" t="s">
        <v>47</v>
      </c>
      <c r="D16" s="48" t="s">
        <v>34</v>
      </c>
      <c r="E16" s="48">
        <v>133</v>
      </c>
      <c r="F16" s="48">
        <v>141</v>
      </c>
      <c r="G16" s="48">
        <v>162</v>
      </c>
      <c r="H16" s="48">
        <v>139</v>
      </c>
      <c r="I16" s="48">
        <v>183</v>
      </c>
      <c r="J16" s="48">
        <v>157</v>
      </c>
      <c r="K16" s="48">
        <v>164</v>
      </c>
      <c r="L16" s="48">
        <v>133</v>
      </c>
      <c r="M16" s="48">
        <v>126</v>
      </c>
      <c r="N16" s="48">
        <v>176</v>
      </c>
      <c r="O16" s="48">
        <v>146</v>
      </c>
      <c r="P16" s="48">
        <v>149</v>
      </c>
      <c r="Q16" s="48">
        <v>167</v>
      </c>
      <c r="R16" s="48">
        <v>174</v>
      </c>
      <c r="S16" s="48">
        <v>180</v>
      </c>
      <c r="T16" s="48">
        <v>146</v>
      </c>
      <c r="U16" s="48">
        <v>156</v>
      </c>
      <c r="V16" s="48">
        <v>144</v>
      </c>
      <c r="W16" s="48">
        <v>140</v>
      </c>
      <c r="X16" s="48">
        <v>177</v>
      </c>
      <c r="Y16" s="48">
        <v>166</v>
      </c>
      <c r="Z16" s="48">
        <v>121</v>
      </c>
      <c r="AA16" s="48">
        <v>108</v>
      </c>
      <c r="AB16" s="48">
        <v>157</v>
      </c>
      <c r="AC16" s="48">
        <v>187</v>
      </c>
      <c r="AD16" s="48">
        <v>131</v>
      </c>
      <c r="AE16" s="48">
        <v>172</v>
      </c>
      <c r="AF16" s="48">
        <v>179</v>
      </c>
      <c r="AG16" s="48">
        <v>132</v>
      </c>
      <c r="AH16" s="48">
        <v>152</v>
      </c>
      <c r="AI16" s="49">
        <f t="shared" si="0"/>
        <v>1514</v>
      </c>
      <c r="AJ16" s="49">
        <f t="shared" si="1"/>
        <v>1579</v>
      </c>
      <c r="AK16" s="49">
        <f t="shared" si="2"/>
        <v>1505</v>
      </c>
      <c r="AL16" s="49">
        <f t="shared" si="3"/>
        <v>4598</v>
      </c>
      <c r="AM16" s="49">
        <f t="shared" si="4"/>
        <v>30</v>
      </c>
      <c r="AN16" s="50">
        <f t="shared" si="5"/>
        <v>153.26666666666668</v>
      </c>
    </row>
    <row r="17" spans="1:40" ht="12.75">
      <c r="A17" s="49">
        <v>13</v>
      </c>
      <c r="B17" s="48">
        <v>2172</v>
      </c>
      <c r="C17" s="48" t="s">
        <v>55</v>
      </c>
      <c r="D17" s="48" t="s">
        <v>36</v>
      </c>
      <c r="E17" s="48">
        <v>136</v>
      </c>
      <c r="F17" s="48">
        <v>148</v>
      </c>
      <c r="G17" s="48">
        <v>179</v>
      </c>
      <c r="H17" s="48">
        <v>137</v>
      </c>
      <c r="I17" s="48">
        <v>167</v>
      </c>
      <c r="J17" s="48">
        <v>137</v>
      </c>
      <c r="K17" s="48"/>
      <c r="L17" s="48">
        <v>163</v>
      </c>
      <c r="M17" s="48">
        <v>163</v>
      </c>
      <c r="N17" s="48">
        <v>159</v>
      </c>
      <c r="O17" s="48">
        <v>142</v>
      </c>
      <c r="P17" s="48">
        <v>132</v>
      </c>
      <c r="Q17" s="48">
        <v>148</v>
      </c>
      <c r="R17" s="48">
        <v>116</v>
      </c>
      <c r="S17" s="48">
        <v>168</v>
      </c>
      <c r="T17" s="48">
        <v>144</v>
      </c>
      <c r="U17" s="48">
        <v>174</v>
      </c>
      <c r="V17" s="48">
        <v>137</v>
      </c>
      <c r="W17" s="48">
        <v>133</v>
      </c>
      <c r="X17" s="48">
        <v>131</v>
      </c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9">
        <f t="shared" si="0"/>
        <v>1389</v>
      </c>
      <c r="AJ17" s="49">
        <f t="shared" si="1"/>
        <v>1425</v>
      </c>
      <c r="AK17" s="49">
        <f t="shared" si="2"/>
        <v>0</v>
      </c>
      <c r="AL17" s="49">
        <f t="shared" si="3"/>
        <v>2814</v>
      </c>
      <c r="AM17" s="49">
        <f t="shared" si="4"/>
        <v>19</v>
      </c>
      <c r="AN17" s="50">
        <f t="shared" si="5"/>
        <v>148.10526315789474</v>
      </c>
    </row>
    <row r="18" spans="1:40" ht="12.75">
      <c r="A18" s="49">
        <v>14</v>
      </c>
      <c r="B18" s="48">
        <v>764</v>
      </c>
      <c r="C18" s="51" t="s">
        <v>53</v>
      </c>
      <c r="D18" s="48" t="s">
        <v>36</v>
      </c>
      <c r="E18" s="51">
        <v>140</v>
      </c>
      <c r="F18" s="51">
        <v>141</v>
      </c>
      <c r="G18" s="51">
        <v>135</v>
      </c>
      <c r="H18" s="51">
        <v>155</v>
      </c>
      <c r="I18" s="51">
        <v>116</v>
      </c>
      <c r="J18" s="51"/>
      <c r="K18" s="51">
        <v>122</v>
      </c>
      <c r="L18" s="51">
        <v>143</v>
      </c>
      <c r="M18" s="51">
        <v>191</v>
      </c>
      <c r="N18" s="51">
        <v>147</v>
      </c>
      <c r="O18" s="51">
        <v>153</v>
      </c>
      <c r="P18" s="51">
        <v>110</v>
      </c>
      <c r="Q18" s="51">
        <v>157</v>
      </c>
      <c r="R18" s="51">
        <v>126</v>
      </c>
      <c r="S18" s="51">
        <v>130</v>
      </c>
      <c r="T18" s="51">
        <v>131</v>
      </c>
      <c r="U18" s="51">
        <v>166</v>
      </c>
      <c r="V18" s="51">
        <v>166</v>
      </c>
      <c r="W18" s="51">
        <v>161</v>
      </c>
      <c r="X18" s="51">
        <v>153</v>
      </c>
      <c r="Y18" s="51">
        <v>143</v>
      </c>
      <c r="Z18" s="51">
        <v>127</v>
      </c>
      <c r="AA18" s="51">
        <v>169</v>
      </c>
      <c r="AB18" s="51">
        <v>158</v>
      </c>
      <c r="AC18" s="51">
        <v>173</v>
      </c>
      <c r="AD18" s="51">
        <v>162</v>
      </c>
      <c r="AE18" s="51">
        <v>141</v>
      </c>
      <c r="AF18" s="51">
        <v>128</v>
      </c>
      <c r="AG18" s="51">
        <v>210</v>
      </c>
      <c r="AH18" s="51">
        <v>141</v>
      </c>
      <c r="AI18" s="49">
        <f t="shared" si="0"/>
        <v>1290</v>
      </c>
      <c r="AJ18" s="49">
        <f t="shared" si="1"/>
        <v>1453</v>
      </c>
      <c r="AK18" s="49">
        <f t="shared" si="2"/>
        <v>1552</v>
      </c>
      <c r="AL18" s="49">
        <f t="shared" si="3"/>
        <v>4295</v>
      </c>
      <c r="AM18" s="49">
        <f t="shared" si="4"/>
        <v>29</v>
      </c>
      <c r="AN18" s="50">
        <f t="shared" si="5"/>
        <v>148.10344827586206</v>
      </c>
    </row>
    <row r="19" spans="1:40" ht="12.75">
      <c r="A19" s="49">
        <v>15</v>
      </c>
      <c r="B19" s="48">
        <v>2976</v>
      </c>
      <c r="C19" s="48" t="s">
        <v>37</v>
      </c>
      <c r="D19" s="48" t="s">
        <v>32</v>
      </c>
      <c r="E19" s="48">
        <v>132</v>
      </c>
      <c r="F19" s="48">
        <v>142</v>
      </c>
      <c r="G19" s="48">
        <v>153</v>
      </c>
      <c r="H19" s="48">
        <v>135</v>
      </c>
      <c r="I19" s="48">
        <v>145</v>
      </c>
      <c r="J19" s="48">
        <v>130</v>
      </c>
      <c r="K19" s="48"/>
      <c r="L19" s="48"/>
      <c r="M19" s="48">
        <v>163</v>
      </c>
      <c r="N19" s="48">
        <v>138</v>
      </c>
      <c r="O19" s="48">
        <v>143</v>
      </c>
      <c r="P19" s="48">
        <v>143</v>
      </c>
      <c r="Q19" s="48">
        <v>111</v>
      </c>
      <c r="R19" s="48">
        <v>102</v>
      </c>
      <c r="S19" s="48">
        <v>173</v>
      </c>
      <c r="T19" s="48">
        <v>153</v>
      </c>
      <c r="U19" s="48">
        <v>165</v>
      </c>
      <c r="V19" s="48">
        <v>126</v>
      </c>
      <c r="W19" s="48">
        <v>170</v>
      </c>
      <c r="X19" s="48">
        <v>130</v>
      </c>
      <c r="Y19" s="48">
        <v>210</v>
      </c>
      <c r="Z19" s="48">
        <v>150</v>
      </c>
      <c r="AA19" s="48">
        <v>159</v>
      </c>
      <c r="AB19" s="48">
        <v>190</v>
      </c>
      <c r="AC19" s="48">
        <v>134</v>
      </c>
      <c r="AD19" s="48">
        <v>126</v>
      </c>
      <c r="AE19" s="48"/>
      <c r="AF19" s="48"/>
      <c r="AG19" s="48">
        <v>107</v>
      </c>
      <c r="AH19" s="48">
        <v>124</v>
      </c>
      <c r="AI19" s="49">
        <f t="shared" si="0"/>
        <v>1138</v>
      </c>
      <c r="AJ19" s="49">
        <f t="shared" si="1"/>
        <v>1416</v>
      </c>
      <c r="AK19" s="49">
        <f t="shared" si="2"/>
        <v>1200</v>
      </c>
      <c r="AL19" s="49">
        <f t="shared" si="3"/>
        <v>3754</v>
      </c>
      <c r="AM19" s="49">
        <f t="shared" si="4"/>
        <v>26</v>
      </c>
      <c r="AN19" s="50">
        <f t="shared" si="5"/>
        <v>144.3846153846154</v>
      </c>
    </row>
    <row r="20" spans="1:40" ht="12.75">
      <c r="A20" s="49">
        <v>16</v>
      </c>
      <c r="B20" s="48">
        <v>2705</v>
      </c>
      <c r="C20" s="48" t="s">
        <v>42</v>
      </c>
      <c r="D20" s="48" t="s">
        <v>33</v>
      </c>
      <c r="E20" s="48">
        <v>148</v>
      </c>
      <c r="F20" s="48">
        <v>169</v>
      </c>
      <c r="G20" s="48">
        <v>143</v>
      </c>
      <c r="H20" s="48">
        <v>185</v>
      </c>
      <c r="I20" s="48">
        <v>120</v>
      </c>
      <c r="J20" s="48">
        <v>126</v>
      </c>
      <c r="K20" s="48"/>
      <c r="L20" s="48"/>
      <c r="M20" s="48">
        <v>125</v>
      </c>
      <c r="N20" s="48">
        <v>170</v>
      </c>
      <c r="O20" s="48">
        <v>113</v>
      </c>
      <c r="P20" s="48">
        <v>145</v>
      </c>
      <c r="Q20" s="48">
        <v>144</v>
      </c>
      <c r="R20" s="48">
        <v>157</v>
      </c>
      <c r="S20" s="48">
        <v>138</v>
      </c>
      <c r="T20" s="48">
        <v>159</v>
      </c>
      <c r="U20" s="48">
        <v>150</v>
      </c>
      <c r="V20" s="48">
        <v>142</v>
      </c>
      <c r="W20" s="48">
        <v>145</v>
      </c>
      <c r="X20" s="48">
        <v>140</v>
      </c>
      <c r="Y20" s="48">
        <v>179</v>
      </c>
      <c r="Z20" s="48">
        <v>127</v>
      </c>
      <c r="AA20" s="48">
        <v>110</v>
      </c>
      <c r="AB20" s="48">
        <v>145</v>
      </c>
      <c r="AC20" s="48">
        <v>124</v>
      </c>
      <c r="AD20" s="48">
        <v>126</v>
      </c>
      <c r="AE20" s="48">
        <v>127</v>
      </c>
      <c r="AF20" s="48">
        <v>201</v>
      </c>
      <c r="AG20" s="48">
        <v>125</v>
      </c>
      <c r="AH20" s="48">
        <v>138</v>
      </c>
      <c r="AI20" s="49">
        <f t="shared" si="0"/>
        <v>1186</v>
      </c>
      <c r="AJ20" s="49">
        <f t="shared" si="1"/>
        <v>1433</v>
      </c>
      <c r="AK20" s="49">
        <f t="shared" si="2"/>
        <v>1402</v>
      </c>
      <c r="AL20" s="49">
        <f t="shared" si="3"/>
        <v>4021</v>
      </c>
      <c r="AM20" s="49">
        <f t="shared" si="4"/>
        <v>28</v>
      </c>
      <c r="AN20" s="50">
        <f t="shared" si="5"/>
        <v>143.60714285714286</v>
      </c>
    </row>
    <row r="21" spans="1:40" ht="12.75">
      <c r="A21" s="49">
        <v>17</v>
      </c>
      <c r="B21" s="48">
        <v>2759</v>
      </c>
      <c r="C21" s="48" t="s">
        <v>56</v>
      </c>
      <c r="D21" s="48" t="s">
        <v>36</v>
      </c>
      <c r="E21" s="48">
        <v>133</v>
      </c>
      <c r="F21" s="48">
        <v>120</v>
      </c>
      <c r="G21" s="48">
        <v>144</v>
      </c>
      <c r="H21" s="48">
        <v>155</v>
      </c>
      <c r="I21" s="48">
        <v>149</v>
      </c>
      <c r="J21" s="48">
        <v>116</v>
      </c>
      <c r="K21" s="48">
        <v>113</v>
      </c>
      <c r="L21" s="48"/>
      <c r="M21" s="48"/>
      <c r="N21" s="48"/>
      <c r="O21" s="48">
        <v>118</v>
      </c>
      <c r="P21" s="48">
        <v>118</v>
      </c>
      <c r="Q21" s="48">
        <v>148</v>
      </c>
      <c r="R21" s="48">
        <v>118</v>
      </c>
      <c r="S21" s="48">
        <v>148</v>
      </c>
      <c r="T21" s="48">
        <v>136</v>
      </c>
      <c r="U21" s="48">
        <v>132</v>
      </c>
      <c r="V21" s="48">
        <v>162</v>
      </c>
      <c r="W21" s="48">
        <v>139</v>
      </c>
      <c r="X21" s="48">
        <v>111</v>
      </c>
      <c r="Y21" s="48">
        <v>162</v>
      </c>
      <c r="Z21" s="48">
        <v>139</v>
      </c>
      <c r="AA21" s="48">
        <v>142</v>
      </c>
      <c r="AB21" s="48">
        <v>201</v>
      </c>
      <c r="AC21" s="48">
        <v>127</v>
      </c>
      <c r="AD21" s="48">
        <v>133</v>
      </c>
      <c r="AE21" s="48">
        <v>155</v>
      </c>
      <c r="AF21" s="48">
        <v>149</v>
      </c>
      <c r="AG21" s="48">
        <v>146</v>
      </c>
      <c r="AH21" s="48">
        <v>130</v>
      </c>
      <c r="AI21" s="49">
        <f t="shared" si="0"/>
        <v>930</v>
      </c>
      <c r="AJ21" s="49">
        <f t="shared" si="1"/>
        <v>1330</v>
      </c>
      <c r="AK21" s="49">
        <f t="shared" si="2"/>
        <v>1484</v>
      </c>
      <c r="AL21" s="49">
        <f t="shared" si="3"/>
        <v>3744</v>
      </c>
      <c r="AM21" s="49">
        <f t="shared" si="4"/>
        <v>27</v>
      </c>
      <c r="AN21" s="50">
        <f t="shared" si="5"/>
        <v>138.66666666666666</v>
      </c>
    </row>
    <row r="22" spans="1:40" ht="12.75">
      <c r="A22" s="49">
        <v>18</v>
      </c>
      <c r="B22" s="48">
        <v>1829</v>
      </c>
      <c r="C22" s="48" t="s">
        <v>48</v>
      </c>
      <c r="D22" s="48" t="s">
        <v>34</v>
      </c>
      <c r="E22" s="48">
        <v>123</v>
      </c>
      <c r="F22" s="48">
        <v>129</v>
      </c>
      <c r="G22" s="48">
        <v>169</v>
      </c>
      <c r="H22" s="48">
        <v>160</v>
      </c>
      <c r="I22" s="48">
        <v>136</v>
      </c>
      <c r="J22" s="48">
        <v>144</v>
      </c>
      <c r="K22" s="48">
        <v>156</v>
      </c>
      <c r="L22" s="48">
        <v>115</v>
      </c>
      <c r="M22" s="48">
        <v>132</v>
      </c>
      <c r="N22" s="48">
        <v>138</v>
      </c>
      <c r="O22" s="48">
        <v>116</v>
      </c>
      <c r="P22" s="48">
        <v>117</v>
      </c>
      <c r="Q22" s="48">
        <v>119</v>
      </c>
      <c r="R22" s="48">
        <v>113</v>
      </c>
      <c r="S22" s="48">
        <v>109</v>
      </c>
      <c r="T22" s="48">
        <v>143</v>
      </c>
      <c r="U22" s="48">
        <v>161</v>
      </c>
      <c r="V22" s="48">
        <v>164</v>
      </c>
      <c r="W22" s="48">
        <v>161</v>
      </c>
      <c r="X22" s="48">
        <v>111</v>
      </c>
      <c r="Y22" s="48">
        <v>176</v>
      </c>
      <c r="Z22" s="48">
        <v>114</v>
      </c>
      <c r="AA22" s="48">
        <v>149</v>
      </c>
      <c r="AB22" s="48">
        <v>142</v>
      </c>
      <c r="AC22" s="48">
        <v>119</v>
      </c>
      <c r="AD22" s="48">
        <v>160</v>
      </c>
      <c r="AE22" s="48">
        <v>134</v>
      </c>
      <c r="AF22" s="48">
        <v>148</v>
      </c>
      <c r="AG22" s="48"/>
      <c r="AH22" s="48"/>
      <c r="AI22" s="49">
        <f t="shared" si="0"/>
        <v>1402</v>
      </c>
      <c r="AJ22" s="49">
        <f t="shared" si="1"/>
        <v>1314</v>
      </c>
      <c r="AK22" s="49">
        <f t="shared" si="2"/>
        <v>1142</v>
      </c>
      <c r="AL22" s="49">
        <f t="shared" si="3"/>
        <v>3858</v>
      </c>
      <c r="AM22" s="49">
        <f t="shared" si="4"/>
        <v>28</v>
      </c>
      <c r="AN22" s="50">
        <f t="shared" si="5"/>
        <v>137.78571428571428</v>
      </c>
    </row>
    <row r="23" spans="1:40" ht="12.75">
      <c r="A23" s="49">
        <v>19</v>
      </c>
      <c r="B23" s="48">
        <v>2704</v>
      </c>
      <c r="C23" s="48" t="s">
        <v>60</v>
      </c>
      <c r="D23" s="48" t="s">
        <v>33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>
        <v>87</v>
      </c>
      <c r="P23" s="48">
        <v>94</v>
      </c>
      <c r="Q23" s="48">
        <v>112</v>
      </c>
      <c r="R23" s="48">
        <v>125</v>
      </c>
      <c r="S23" s="48">
        <v>154</v>
      </c>
      <c r="T23" s="48">
        <v>192</v>
      </c>
      <c r="U23" s="48">
        <v>126</v>
      </c>
      <c r="V23" s="48">
        <v>117</v>
      </c>
      <c r="W23" s="48">
        <v>109</v>
      </c>
      <c r="X23" s="48">
        <v>121</v>
      </c>
      <c r="Y23" s="48">
        <v>106</v>
      </c>
      <c r="Z23" s="48">
        <v>135</v>
      </c>
      <c r="AA23" s="48">
        <v>175</v>
      </c>
      <c r="AB23" s="48">
        <v>172</v>
      </c>
      <c r="AC23" s="48">
        <v>135</v>
      </c>
      <c r="AD23" s="48">
        <v>157</v>
      </c>
      <c r="AE23" s="48">
        <v>132</v>
      </c>
      <c r="AF23" s="48">
        <v>174</v>
      </c>
      <c r="AG23" s="48">
        <v>118</v>
      </c>
      <c r="AH23" s="48">
        <v>143</v>
      </c>
      <c r="AI23" s="49">
        <f t="shared" si="0"/>
        <v>0</v>
      </c>
      <c r="AJ23" s="49">
        <f t="shared" si="1"/>
        <v>1237</v>
      </c>
      <c r="AK23" s="49">
        <f t="shared" si="2"/>
        <v>1447</v>
      </c>
      <c r="AL23" s="49">
        <f t="shared" si="3"/>
        <v>2684</v>
      </c>
      <c r="AM23" s="49">
        <f t="shared" si="4"/>
        <v>20</v>
      </c>
      <c r="AN23" s="50">
        <f t="shared" si="5"/>
        <v>134.2</v>
      </c>
    </row>
    <row r="24" spans="1:40" ht="12.75">
      <c r="A24" s="49">
        <v>20</v>
      </c>
      <c r="B24" s="48">
        <v>2978</v>
      </c>
      <c r="C24" s="48" t="s">
        <v>59</v>
      </c>
      <c r="D24" s="48" t="s">
        <v>32</v>
      </c>
      <c r="E24" s="48">
        <v>148</v>
      </c>
      <c r="F24" s="48">
        <v>120</v>
      </c>
      <c r="G24" s="48">
        <v>134</v>
      </c>
      <c r="H24" s="48">
        <v>203</v>
      </c>
      <c r="I24" s="48">
        <v>96</v>
      </c>
      <c r="J24" s="48"/>
      <c r="K24" s="48">
        <v>111</v>
      </c>
      <c r="L24" s="48">
        <v>123</v>
      </c>
      <c r="M24" s="48">
        <v>122</v>
      </c>
      <c r="N24" s="48">
        <v>145</v>
      </c>
      <c r="O24" s="48">
        <v>117</v>
      </c>
      <c r="P24" s="48">
        <v>127</v>
      </c>
      <c r="Q24" s="48">
        <v>165</v>
      </c>
      <c r="R24" s="48">
        <v>126</v>
      </c>
      <c r="S24" s="48">
        <v>123</v>
      </c>
      <c r="T24" s="48">
        <v>137</v>
      </c>
      <c r="U24" s="48"/>
      <c r="V24" s="48"/>
      <c r="W24" s="48">
        <v>131</v>
      </c>
      <c r="X24" s="48">
        <v>122</v>
      </c>
      <c r="Y24" s="48">
        <v>134</v>
      </c>
      <c r="Z24" s="48">
        <v>125</v>
      </c>
      <c r="AA24" s="48"/>
      <c r="AB24" s="48"/>
      <c r="AC24" s="48">
        <v>117</v>
      </c>
      <c r="AD24" s="48">
        <v>120</v>
      </c>
      <c r="AE24" s="48">
        <v>132</v>
      </c>
      <c r="AF24" s="48">
        <v>156</v>
      </c>
      <c r="AG24" s="48">
        <v>107</v>
      </c>
      <c r="AH24" s="48">
        <v>194</v>
      </c>
      <c r="AI24" s="49">
        <f t="shared" si="0"/>
        <v>1202</v>
      </c>
      <c r="AJ24" s="49">
        <f t="shared" si="1"/>
        <v>1048</v>
      </c>
      <c r="AK24" s="49">
        <f t="shared" si="2"/>
        <v>1085</v>
      </c>
      <c r="AL24" s="49">
        <f t="shared" si="3"/>
        <v>3335</v>
      </c>
      <c r="AM24" s="49">
        <f t="shared" si="4"/>
        <v>25</v>
      </c>
      <c r="AN24" s="50">
        <f t="shared" si="5"/>
        <v>133.4</v>
      </c>
    </row>
    <row r="25" spans="1:40" ht="12.75">
      <c r="A25" s="49">
        <v>21</v>
      </c>
      <c r="B25" s="48">
        <v>2791</v>
      </c>
      <c r="C25" s="48" t="s">
        <v>43</v>
      </c>
      <c r="D25" s="48" t="s">
        <v>33</v>
      </c>
      <c r="E25" s="48">
        <v>131</v>
      </c>
      <c r="F25" s="48">
        <v>91</v>
      </c>
      <c r="G25" s="48">
        <v>146</v>
      </c>
      <c r="H25" s="48">
        <v>119</v>
      </c>
      <c r="I25" s="48">
        <v>128</v>
      </c>
      <c r="J25" s="48">
        <v>97</v>
      </c>
      <c r="K25" s="48">
        <v>127</v>
      </c>
      <c r="L25" s="48">
        <v>139</v>
      </c>
      <c r="M25" s="48">
        <v>127</v>
      </c>
      <c r="N25" s="48">
        <v>136</v>
      </c>
      <c r="O25" s="48">
        <v>157</v>
      </c>
      <c r="P25" s="48">
        <v>144</v>
      </c>
      <c r="Q25" s="48">
        <v>164</v>
      </c>
      <c r="R25" s="48">
        <v>161</v>
      </c>
      <c r="S25" s="48">
        <v>109</v>
      </c>
      <c r="T25" s="48">
        <v>122</v>
      </c>
      <c r="U25" s="48">
        <v>122</v>
      </c>
      <c r="V25" s="48">
        <v>102</v>
      </c>
      <c r="W25" s="48">
        <v>118</v>
      </c>
      <c r="X25" s="48">
        <v>130</v>
      </c>
      <c r="Y25" s="48">
        <v>124</v>
      </c>
      <c r="Z25" s="48">
        <v>177</v>
      </c>
      <c r="AA25" s="48">
        <v>142</v>
      </c>
      <c r="AB25" s="48">
        <v>152</v>
      </c>
      <c r="AC25" s="48">
        <v>106</v>
      </c>
      <c r="AD25" s="48">
        <v>141</v>
      </c>
      <c r="AE25" s="48">
        <v>133</v>
      </c>
      <c r="AF25" s="48">
        <v>134</v>
      </c>
      <c r="AG25" s="48">
        <v>152</v>
      </c>
      <c r="AH25" s="48">
        <v>122</v>
      </c>
      <c r="AI25" s="49">
        <f t="shared" si="0"/>
        <v>1241</v>
      </c>
      <c r="AJ25" s="49">
        <f t="shared" si="1"/>
        <v>1329</v>
      </c>
      <c r="AK25" s="49">
        <f t="shared" si="2"/>
        <v>1383</v>
      </c>
      <c r="AL25" s="49">
        <f t="shared" si="3"/>
        <v>3953</v>
      </c>
      <c r="AM25" s="49">
        <f t="shared" si="4"/>
        <v>30</v>
      </c>
      <c r="AN25" s="50">
        <f t="shared" si="5"/>
        <v>131.76666666666668</v>
      </c>
    </row>
    <row r="26" spans="1:40" ht="12.75">
      <c r="A26" s="49">
        <v>22</v>
      </c>
      <c r="B26" s="48">
        <v>2997</v>
      </c>
      <c r="C26" s="51" t="s">
        <v>44</v>
      </c>
      <c r="D26" s="48" t="s">
        <v>33</v>
      </c>
      <c r="E26" s="51">
        <v>104</v>
      </c>
      <c r="F26" s="51">
        <v>147</v>
      </c>
      <c r="G26" s="51">
        <v>140</v>
      </c>
      <c r="H26" s="51">
        <v>105</v>
      </c>
      <c r="I26" s="51"/>
      <c r="J26" s="51"/>
      <c r="K26" s="51">
        <v>117</v>
      </c>
      <c r="L26" s="51">
        <v>80</v>
      </c>
      <c r="M26" s="51">
        <v>169</v>
      </c>
      <c r="N26" s="51">
        <v>134</v>
      </c>
      <c r="O26" s="51">
        <v>110</v>
      </c>
      <c r="P26" s="51">
        <v>94</v>
      </c>
      <c r="Q26" s="51">
        <v>81</v>
      </c>
      <c r="R26" s="51">
        <v>112</v>
      </c>
      <c r="S26" s="51">
        <v>121</v>
      </c>
      <c r="T26" s="51">
        <v>120</v>
      </c>
      <c r="U26" s="51">
        <v>104</v>
      </c>
      <c r="V26" s="51">
        <v>154</v>
      </c>
      <c r="W26" s="51">
        <v>108</v>
      </c>
      <c r="X26" s="51">
        <v>102</v>
      </c>
      <c r="Y26" s="51">
        <v>104</v>
      </c>
      <c r="Z26" s="51">
        <v>166</v>
      </c>
      <c r="AA26" s="51">
        <v>120</v>
      </c>
      <c r="AB26" s="51">
        <v>106</v>
      </c>
      <c r="AC26" s="51">
        <v>150</v>
      </c>
      <c r="AD26" s="51">
        <v>147</v>
      </c>
      <c r="AE26" s="51">
        <v>182</v>
      </c>
      <c r="AF26" s="51">
        <v>190</v>
      </c>
      <c r="AG26" s="51">
        <v>173</v>
      </c>
      <c r="AH26" s="51">
        <v>133</v>
      </c>
      <c r="AI26" s="49">
        <f t="shared" si="0"/>
        <v>996</v>
      </c>
      <c r="AJ26" s="49">
        <f t="shared" si="1"/>
        <v>1106</v>
      </c>
      <c r="AK26" s="49">
        <f t="shared" si="2"/>
        <v>1471</v>
      </c>
      <c r="AL26" s="49">
        <f t="shared" si="3"/>
        <v>3573</v>
      </c>
      <c r="AM26" s="49">
        <f t="shared" si="4"/>
        <v>28</v>
      </c>
      <c r="AN26" s="50">
        <f t="shared" si="5"/>
        <v>127.60714285714286</v>
      </c>
    </row>
    <row r="27" spans="1:40" ht="12.75">
      <c r="A27" s="49">
        <v>23</v>
      </c>
      <c r="B27" s="48">
        <v>2672</v>
      </c>
      <c r="C27" s="48" t="s">
        <v>38</v>
      </c>
      <c r="D27" s="48" t="s">
        <v>32</v>
      </c>
      <c r="E27" s="48">
        <v>104</v>
      </c>
      <c r="F27" s="48">
        <v>141</v>
      </c>
      <c r="G27" s="48">
        <v>144</v>
      </c>
      <c r="H27" s="48">
        <v>124</v>
      </c>
      <c r="I27" s="48"/>
      <c r="J27" s="48">
        <v>133</v>
      </c>
      <c r="K27" s="48">
        <v>140</v>
      </c>
      <c r="L27" s="48">
        <v>145</v>
      </c>
      <c r="M27" s="48"/>
      <c r="N27" s="48"/>
      <c r="O27" s="48">
        <v>137</v>
      </c>
      <c r="P27" s="48">
        <v>141</v>
      </c>
      <c r="Q27" s="48">
        <v>115</v>
      </c>
      <c r="R27" s="48"/>
      <c r="S27" s="48"/>
      <c r="T27" s="48">
        <v>128</v>
      </c>
      <c r="U27" s="48">
        <v>137</v>
      </c>
      <c r="V27" s="48">
        <v>105</v>
      </c>
      <c r="W27" s="48"/>
      <c r="X27" s="48"/>
      <c r="Y27" s="48">
        <v>132</v>
      </c>
      <c r="Z27" s="48">
        <v>119</v>
      </c>
      <c r="AA27" s="48">
        <v>114</v>
      </c>
      <c r="AB27" s="48">
        <v>97</v>
      </c>
      <c r="AC27" s="48"/>
      <c r="AD27" s="48"/>
      <c r="AE27" s="48">
        <v>130</v>
      </c>
      <c r="AF27" s="48">
        <v>127</v>
      </c>
      <c r="AG27" s="48">
        <v>127</v>
      </c>
      <c r="AH27" s="48">
        <v>96</v>
      </c>
      <c r="AI27" s="49">
        <f t="shared" si="0"/>
        <v>931</v>
      </c>
      <c r="AJ27" s="49">
        <f t="shared" si="1"/>
        <v>763</v>
      </c>
      <c r="AK27" s="49">
        <f t="shared" si="2"/>
        <v>942</v>
      </c>
      <c r="AL27" s="49">
        <f t="shared" si="3"/>
        <v>2636</v>
      </c>
      <c r="AM27" s="49">
        <f t="shared" si="4"/>
        <v>21</v>
      </c>
      <c r="AN27" s="50">
        <f t="shared" si="5"/>
        <v>125.52380952380952</v>
      </c>
    </row>
    <row r="28" spans="1:40" ht="12.75">
      <c r="A28" s="49">
        <v>24</v>
      </c>
      <c r="B28" s="48">
        <v>2707</v>
      </c>
      <c r="C28" s="48" t="s">
        <v>41</v>
      </c>
      <c r="D28" s="48" t="s">
        <v>33</v>
      </c>
      <c r="E28" s="48">
        <v>125</v>
      </c>
      <c r="F28" s="48">
        <v>99</v>
      </c>
      <c r="G28" s="48">
        <v>152</v>
      </c>
      <c r="H28" s="48">
        <v>129</v>
      </c>
      <c r="I28" s="48">
        <v>116</v>
      </c>
      <c r="J28" s="48">
        <v>109</v>
      </c>
      <c r="K28" s="48">
        <v>126</v>
      </c>
      <c r="L28" s="48">
        <v>147</v>
      </c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9">
        <f t="shared" si="0"/>
        <v>1003</v>
      </c>
      <c r="AJ28" s="49">
        <f t="shared" si="1"/>
        <v>0</v>
      </c>
      <c r="AK28" s="49">
        <f t="shared" si="2"/>
        <v>0</v>
      </c>
      <c r="AL28" s="49">
        <f t="shared" si="3"/>
        <v>1003</v>
      </c>
      <c r="AM28" s="49">
        <f t="shared" si="4"/>
        <v>8</v>
      </c>
      <c r="AN28" s="50">
        <f t="shared" si="5"/>
        <v>125.375</v>
      </c>
    </row>
    <row r="29" spans="1:40" ht="12.75">
      <c r="A29" s="49">
        <v>25</v>
      </c>
      <c r="B29" s="48">
        <v>2945</v>
      </c>
      <c r="C29" s="48" t="s">
        <v>45</v>
      </c>
      <c r="D29" s="48" t="s">
        <v>33</v>
      </c>
      <c r="E29" s="48"/>
      <c r="F29" s="48"/>
      <c r="G29" s="48"/>
      <c r="H29" s="48"/>
      <c r="I29" s="48">
        <v>88</v>
      </c>
      <c r="J29" s="48">
        <v>109</v>
      </c>
      <c r="K29" s="48">
        <v>112</v>
      </c>
      <c r="L29" s="48">
        <v>97</v>
      </c>
      <c r="M29" s="48">
        <v>105</v>
      </c>
      <c r="N29" s="48">
        <v>108</v>
      </c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 t="shared" si="0"/>
        <v>619</v>
      </c>
      <c r="AJ29" s="49">
        <f t="shared" si="1"/>
        <v>0</v>
      </c>
      <c r="AK29" s="49">
        <f t="shared" si="2"/>
        <v>0</v>
      </c>
      <c r="AL29" s="49">
        <f t="shared" si="3"/>
        <v>619</v>
      </c>
      <c r="AM29" s="49">
        <f t="shared" si="4"/>
        <v>6</v>
      </c>
      <c r="AN29" s="50">
        <f t="shared" si="5"/>
        <v>103.16666666666667</v>
      </c>
    </row>
    <row r="30" spans="1:40" ht="12.75">
      <c r="A30" s="49">
        <v>26</v>
      </c>
      <c r="B30" s="48">
        <v>3003</v>
      </c>
      <c r="C30" s="48" t="s">
        <v>63</v>
      </c>
      <c r="D30" s="48" t="s">
        <v>32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>
        <v>78</v>
      </c>
      <c r="AB30" s="48">
        <v>65</v>
      </c>
      <c r="AC30" s="48"/>
      <c r="AD30" s="48"/>
      <c r="AE30" s="48"/>
      <c r="AF30" s="48"/>
      <c r="AG30" s="48"/>
      <c r="AH30" s="48"/>
      <c r="AI30" s="49">
        <f t="shared" si="0"/>
        <v>0</v>
      </c>
      <c r="AJ30" s="49">
        <f t="shared" si="1"/>
        <v>0</v>
      </c>
      <c r="AK30" s="49">
        <f t="shared" si="2"/>
        <v>143</v>
      </c>
      <c r="AL30" s="49">
        <f t="shared" si="3"/>
        <v>143</v>
      </c>
      <c r="AM30" s="49">
        <f t="shared" si="4"/>
        <v>2</v>
      </c>
      <c r="AN30" s="50">
        <f t="shared" si="5"/>
        <v>71.5</v>
      </c>
    </row>
    <row r="31" spans="1:40" ht="12.75" hidden="1">
      <c r="A31" s="49">
        <v>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 t="shared" si="0"/>
        <v>0</v>
      </c>
      <c r="AJ31" s="49">
        <f t="shared" si="1"/>
        <v>0</v>
      </c>
      <c r="AK31" s="49">
        <f t="shared" si="2"/>
        <v>0</v>
      </c>
      <c r="AL31" s="49">
        <f t="shared" si="3"/>
        <v>0</v>
      </c>
      <c r="AM31" s="49">
        <f t="shared" si="4"/>
        <v>0</v>
      </c>
      <c r="AN31" s="50" t="e">
        <f t="shared" si="5"/>
        <v>#DIV/0!</v>
      </c>
    </row>
    <row r="32" spans="1:40" ht="12.75" hidden="1">
      <c r="A32" s="49">
        <v>28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9">
        <f t="shared" si="0"/>
        <v>0</v>
      </c>
      <c r="AJ32" s="49">
        <f t="shared" si="1"/>
        <v>0</v>
      </c>
      <c r="AK32" s="49">
        <f t="shared" si="2"/>
        <v>0</v>
      </c>
      <c r="AL32" s="49">
        <f t="shared" si="3"/>
        <v>0</v>
      </c>
      <c r="AM32" s="49">
        <f t="shared" si="4"/>
        <v>0</v>
      </c>
      <c r="AN32" s="50" t="e">
        <f t="shared" si="5"/>
        <v>#DIV/0!</v>
      </c>
    </row>
    <row r="33" spans="1:40" ht="12.75" hidden="1">
      <c r="A33" s="49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>
        <f t="shared" si="0"/>
        <v>0</v>
      </c>
      <c r="AJ33" s="49">
        <f t="shared" si="1"/>
        <v>0</v>
      </c>
      <c r="AK33" s="49">
        <f t="shared" si="2"/>
        <v>0</v>
      </c>
      <c r="AL33" s="49">
        <f t="shared" si="3"/>
        <v>0</v>
      </c>
      <c r="AM33" s="49">
        <f t="shared" si="4"/>
        <v>0</v>
      </c>
      <c r="AN33" s="50" t="e">
        <f t="shared" si="5"/>
        <v>#DIV/0!</v>
      </c>
    </row>
    <row r="34" spans="1:40" ht="12.75" hidden="1">
      <c r="A34" s="49">
        <v>30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9">
        <f t="shared" si="0"/>
        <v>0</v>
      </c>
      <c r="AJ34" s="49">
        <f t="shared" si="1"/>
        <v>0</v>
      </c>
      <c r="AK34" s="49">
        <f t="shared" si="2"/>
        <v>0</v>
      </c>
      <c r="AL34" s="49">
        <f t="shared" si="3"/>
        <v>0</v>
      </c>
      <c r="AM34" s="49">
        <f t="shared" si="4"/>
        <v>0</v>
      </c>
      <c r="AN34" s="50" t="e">
        <f t="shared" si="5"/>
        <v>#DIV/0!</v>
      </c>
    </row>
    <row r="35" spans="1:40" ht="12.75" hidden="1">
      <c r="A35" s="49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 t="shared" si="0"/>
        <v>0</v>
      </c>
      <c r="AJ35" s="49">
        <f t="shared" si="1"/>
        <v>0</v>
      </c>
      <c r="AK35" s="49">
        <f t="shared" si="2"/>
        <v>0</v>
      </c>
      <c r="AL35" s="49">
        <f t="shared" si="3"/>
        <v>0</v>
      </c>
      <c r="AM35" s="49">
        <f t="shared" si="4"/>
        <v>0</v>
      </c>
      <c r="AN35" s="50" t="e">
        <f t="shared" si="5"/>
        <v>#DIV/0!</v>
      </c>
    </row>
    <row r="36" spans="1:40" ht="12.75" hidden="1">
      <c r="A36" s="49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 t="shared" si="0"/>
        <v>0</v>
      </c>
      <c r="AJ36" s="49">
        <f t="shared" si="1"/>
        <v>0</v>
      </c>
      <c r="AK36" s="49">
        <f t="shared" si="2"/>
        <v>0</v>
      </c>
      <c r="AL36" s="49">
        <f t="shared" si="3"/>
        <v>0</v>
      </c>
      <c r="AM36" s="49">
        <f t="shared" si="4"/>
        <v>0</v>
      </c>
      <c r="AN36" s="50" t="e">
        <f t="shared" si="5"/>
        <v>#DIV/0!</v>
      </c>
    </row>
    <row r="37" spans="1:40" ht="12.75" hidden="1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 t="shared" si="0"/>
        <v>0</v>
      </c>
      <c r="AJ37" s="49">
        <f t="shared" si="1"/>
        <v>0</v>
      </c>
      <c r="AK37" s="49">
        <f t="shared" si="2"/>
        <v>0</v>
      </c>
      <c r="AL37" s="49">
        <f t="shared" si="3"/>
        <v>0</v>
      </c>
      <c r="AM37" s="49">
        <f t="shared" si="4"/>
        <v>0</v>
      </c>
      <c r="AN37" s="50" t="e">
        <f t="shared" si="5"/>
        <v>#DIV/0!</v>
      </c>
    </row>
    <row r="38" spans="1:40" ht="12.75" hidden="1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 t="shared" si="0"/>
        <v>0</v>
      </c>
      <c r="AJ38" s="49">
        <f t="shared" si="1"/>
        <v>0</v>
      </c>
      <c r="AK38" s="49">
        <f t="shared" si="2"/>
        <v>0</v>
      </c>
      <c r="AL38" s="49">
        <f t="shared" si="3"/>
        <v>0</v>
      </c>
      <c r="AM38" s="49">
        <f t="shared" si="4"/>
        <v>0</v>
      </c>
      <c r="AN38" s="50" t="e">
        <f t="shared" si="5"/>
        <v>#DIV/0!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 t="shared" si="0"/>
        <v>0</v>
      </c>
      <c r="AJ39" s="49">
        <f t="shared" si="1"/>
        <v>0</v>
      </c>
      <c r="AK39" s="49">
        <f t="shared" si="2"/>
        <v>0</v>
      </c>
      <c r="AL39" s="49">
        <f t="shared" si="3"/>
        <v>0</v>
      </c>
      <c r="AM39" s="49">
        <f t="shared" si="4"/>
        <v>0</v>
      </c>
      <c r="AN39" s="50" t="e">
        <f t="shared" si="5"/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 t="shared" si="0"/>
        <v>0</v>
      </c>
      <c r="AJ40" s="49">
        <f t="shared" si="1"/>
        <v>0</v>
      </c>
      <c r="AK40" s="49">
        <f t="shared" si="2"/>
        <v>0</v>
      </c>
      <c r="AL40" s="49">
        <f t="shared" si="3"/>
        <v>0</v>
      </c>
      <c r="AM40" s="49">
        <f t="shared" si="4"/>
        <v>0</v>
      </c>
      <c r="AN40" s="50" t="e">
        <f t="shared" si="5"/>
        <v>#DIV/0!</v>
      </c>
    </row>
    <row r="41" spans="1:40" s="55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 t="shared" si="0"/>
        <v>0</v>
      </c>
      <c r="AJ41" s="49">
        <f t="shared" si="1"/>
        <v>0</v>
      </c>
      <c r="AK41" s="49">
        <f t="shared" si="2"/>
        <v>0</v>
      </c>
      <c r="AL41" s="49">
        <f t="shared" si="3"/>
        <v>0</v>
      </c>
      <c r="AM41" s="49">
        <f t="shared" si="4"/>
        <v>0</v>
      </c>
      <c r="AN41" s="50" t="e">
        <f t="shared" si="5"/>
        <v>#DIV/0!</v>
      </c>
    </row>
    <row r="42" spans="1:40" s="55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 t="shared" si="0"/>
        <v>0</v>
      </c>
      <c r="AJ42" s="49">
        <f t="shared" si="1"/>
        <v>0</v>
      </c>
      <c r="AK42" s="49">
        <f t="shared" si="2"/>
        <v>0</v>
      </c>
      <c r="AL42" s="49">
        <f t="shared" si="3"/>
        <v>0</v>
      </c>
      <c r="AM42" s="49">
        <f t="shared" si="4"/>
        <v>0</v>
      </c>
      <c r="AN42" s="50" t="e">
        <f t="shared" si="5"/>
        <v>#DIV/0!</v>
      </c>
    </row>
    <row r="43" spans="1:40" s="55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 t="shared" si="0"/>
        <v>0</v>
      </c>
      <c r="AJ43" s="49">
        <f t="shared" si="1"/>
        <v>0</v>
      </c>
      <c r="AK43" s="49">
        <f t="shared" si="2"/>
        <v>0</v>
      </c>
      <c r="AL43" s="49">
        <f t="shared" si="3"/>
        <v>0</v>
      </c>
      <c r="AM43" s="49">
        <f t="shared" si="4"/>
        <v>0</v>
      </c>
      <c r="AN43" s="50" t="e">
        <f t="shared" si="5"/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6"/>
      <c r="B70" s="7"/>
      <c r="AI70" s="2"/>
      <c r="AJ70" s="2"/>
      <c r="AK70" s="2"/>
      <c r="AL70" s="2"/>
      <c r="AM70" s="2"/>
      <c r="AN70" s="3"/>
    </row>
    <row r="71" spans="1:40" ht="12.75">
      <c r="A71" s="56"/>
      <c r="B71" s="7"/>
      <c r="AI71" s="2"/>
      <c r="AJ71" s="2"/>
      <c r="AK71" s="2"/>
      <c r="AL71" s="2"/>
      <c r="AM71" s="2"/>
      <c r="AN71" s="3"/>
    </row>
    <row r="72" spans="1:40" ht="12.75">
      <c r="A72" s="56"/>
      <c r="B72" s="7"/>
      <c r="AI72" s="2"/>
      <c r="AJ72" s="2"/>
      <c r="AK72" s="2"/>
      <c r="AL72" s="2"/>
      <c r="AM72" s="2"/>
      <c r="AN72" s="3"/>
    </row>
    <row r="73" spans="1:40" ht="12.75">
      <c r="A73" s="56"/>
      <c r="B73" s="7"/>
      <c r="AI73" s="2"/>
      <c r="AJ73" s="2"/>
      <c r="AK73" s="2"/>
      <c r="AL73" s="2"/>
      <c r="AM73" s="2"/>
      <c r="AN73" s="3"/>
    </row>
    <row r="74" spans="1:40" ht="12.75">
      <c r="A74" s="56"/>
      <c r="B74" s="7"/>
      <c r="AI74" s="2"/>
      <c r="AJ74" s="2"/>
      <c r="AK74" s="2"/>
      <c r="AL74" s="2"/>
      <c r="AM74" s="2"/>
      <c r="AN74" s="3"/>
    </row>
    <row r="75" spans="1:40" ht="12.75">
      <c r="A75" s="56"/>
      <c r="B75" s="7"/>
      <c r="AI75" s="2"/>
      <c r="AJ75" s="2"/>
      <c r="AK75" s="2"/>
      <c r="AL75" s="2"/>
      <c r="AM75" s="2"/>
      <c r="AN75" s="3"/>
    </row>
    <row r="76" spans="1:40" ht="12.75">
      <c r="A76" s="56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2a DIVISIÓ FEMENINA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2011-04-19T08:22:48Z</cp:lastPrinted>
  <dcterms:created xsi:type="dcterms:W3CDTF">1999-10-03T14:06:37Z</dcterms:created>
  <dcterms:modified xsi:type="dcterms:W3CDTF">2011-04-19T09:38:45Z</dcterms:modified>
  <cp:category/>
  <cp:version/>
  <cp:contentType/>
  <cp:contentStatus/>
</cp:coreProperties>
</file>